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32" name="ID_0269C13691DB450986C88A37EFEC5B2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38880" y="1381760"/>
          <a:ext cx="334010" cy="3041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5" name="ID_EDBD3CE5C5834CDF99E687B1BC515AC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32860" y="12633960"/>
          <a:ext cx="676275" cy="171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3" name="ID_968FCC89CBAB4446892D1FFD5654DDF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87950" y="1368425"/>
          <a:ext cx="317500" cy="306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9" name="ID_0C9A8FC32A1849FB8AFC394C65D2719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8000980" y="2219960"/>
          <a:ext cx="232410" cy="39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1" name="ID_0F9A246C90F74AA7B12F3DF84BA0B14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868140" y="1741170"/>
          <a:ext cx="254635" cy="3797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0" name="ID_15A48628B80C4336840E7501E299C3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870045" y="2218690"/>
          <a:ext cx="257810" cy="351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8" name="ID_B97098F614DE42A0BFC2EFB8A18751E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839055" y="3122930"/>
          <a:ext cx="507365" cy="2089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4" name="ID_DA8148980D1A423796EBDA5CA74A960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619220" y="2685415"/>
          <a:ext cx="554990" cy="276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7" name="ID_721343B709A541269E6A69DC256DC91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703040" y="3094355"/>
          <a:ext cx="421005" cy="22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3" name="ID_759317A6AA0D46D7B84C3651AEF8E28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677640" y="3582035"/>
          <a:ext cx="676910" cy="200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5" name="ID_59E07F6BE201404CA905929EB6634EE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755745" y="4013200"/>
          <a:ext cx="480060" cy="192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6" name="ID_82009978B58549D78FC70BD9EAFD38B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805275" y="4421505"/>
          <a:ext cx="338455" cy="184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5" name="ID_A49C6E5CEE8B4225AD29EF4E7B49422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548735" y="5700395"/>
          <a:ext cx="619125" cy="185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2" name="ID_FE3FB72BCC3B4591B73F4BAF6653EB0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6718915" y="4798060"/>
          <a:ext cx="407035" cy="211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4" name="ID_86485A8F6C584C2E8673E249D5907C6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6715105" y="5255895"/>
          <a:ext cx="383540" cy="227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3" name="ID_04E5BA129453486EA0AF1396DABC06F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6609695" y="7075805"/>
          <a:ext cx="540385" cy="140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4" name="ID_D941AE0C3D1546FA830B648723D8790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6680815" y="7462520"/>
          <a:ext cx="458470" cy="212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6" name="ID_4786E7FB66BF4901A21AC62E5A220E1C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6540480" y="15191105"/>
          <a:ext cx="720090" cy="21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8" name="ID_AB583CB50CA240B7A0F1888315C437B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772255" y="18247995"/>
          <a:ext cx="435610" cy="200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5" name="ID_53894B85BC79447EB36FBC5BFF02452C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6779240" y="18750915"/>
          <a:ext cx="318135" cy="173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7" name="ID_FAA8C5B1B2A8463A85A66ED3A838C8C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663670" y="19561175"/>
          <a:ext cx="468630" cy="178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9" name="ID_4113AC0E79854DCFB5B2C360E0E77E8B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746220" y="20436205"/>
          <a:ext cx="320040" cy="1816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<sst xmlns="http://schemas.openxmlformats.org/spreadsheetml/2006/main" count="208" uniqueCount="154">
  <si>
    <t>厦门愿景宏进出口贸易有限公司（用于老挝琅勃拉邦江葛水泥厂 ）备件采购询价单</t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</si>
  <si>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</si>
  <si>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</si>
  <si>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</si>
  <si>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</si>
  <si>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</si>
  <si>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</si>
  <si>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</si>
  <si>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</si>
  <si>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</si>
  <si>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</si>
  <si>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</si>
  <si>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压力传感器</t>
  </si>
  <si>
    <t>PQ3834 量程-1-10bar 电源：18-32VDC</t>
  </si>
  <si>
    <t>个</t>
  </si>
  <si>
    <t>窑尾和篦冷机喷水</t>
  </si>
  <si>
    <t>HB-131 4-20mA输出，电源DC12-36V 压力范围：-1-10bar 液晶显示 三线制</t>
  </si>
  <si>
    <t>DO输入模块</t>
  </si>
  <si>
    <t xml:space="preserve">西门子 6ES7 331-1KF02-OABO </t>
  </si>
  <si>
    <t>DCS站</t>
  </si>
  <si>
    <t>执行器主板</t>
  </si>
  <si>
    <t xml:space="preserve">天津伯纳德 GAMX-2010N v20 380V/AC </t>
  </si>
  <si>
    <t>块</t>
  </si>
  <si>
    <t>现场执行器</t>
  </si>
  <si>
    <t>便携式压力效验仪</t>
  </si>
  <si>
    <t>DGR-RYBS-B12</t>
  </si>
  <si>
    <t>电工专用工具</t>
  </si>
  <si>
    <t>数字电笔</t>
  </si>
  <si>
    <t xml:space="preserve">62601  交直流 12/36/55/110/220V </t>
  </si>
  <si>
    <t>支</t>
  </si>
  <si>
    <t>数字万用表</t>
  </si>
  <si>
    <t xml:space="preserve">优利得UT136C+标配+充电套装+表包 </t>
  </si>
  <si>
    <t>手持测温仪</t>
  </si>
  <si>
    <t>TM902C 标配含1米测温线</t>
  </si>
  <si>
    <t>用于校准对比温度</t>
  </si>
  <si>
    <t>电工包</t>
  </si>
  <si>
    <t>帆布30*25*8</t>
  </si>
  <si>
    <t>电工工具包</t>
  </si>
  <si>
    <t>数据线</t>
  </si>
  <si>
    <t>DB9母转DB15</t>
  </si>
  <si>
    <t>根</t>
  </si>
  <si>
    <t>矿山地磅仪表</t>
  </si>
  <si>
    <t>D2008柯力串口通讯线</t>
  </si>
  <si>
    <t>矿山地磅仪表连接电脑</t>
  </si>
  <si>
    <t>凸轮电位器</t>
  </si>
  <si>
    <t xml:space="preserve">WDY35S </t>
  </si>
  <si>
    <t>执行器</t>
  </si>
  <si>
    <t>AS-25/k30Z  250Nm 天津伯纳德</t>
  </si>
  <si>
    <t>生料入窑转子秤</t>
  </si>
  <si>
    <t>控制线</t>
  </si>
  <si>
    <t>KVVP7*1.5</t>
  </si>
  <si>
    <t>米</t>
  </si>
  <si>
    <t>生产线技改以及增加设备使用</t>
  </si>
  <si>
    <t>橡套软芯电缆</t>
  </si>
  <si>
    <t>YZ 2*2.5</t>
  </si>
  <si>
    <t>现场增加照明</t>
  </si>
  <si>
    <t>电缆线</t>
  </si>
  <si>
    <t>YJV 4*10</t>
  </si>
  <si>
    <t>泡沫填缝剂</t>
  </si>
  <si>
    <t>配电柜做密封使用</t>
  </si>
  <si>
    <t>时控开关</t>
  </si>
  <si>
    <t>KG316T 电源220V  德力西、正泰</t>
  </si>
  <si>
    <t>生产现场照明</t>
  </si>
  <si>
    <t>波纹管</t>
  </si>
  <si>
    <t>直径25mm</t>
  </si>
  <si>
    <t>电工日常耗材</t>
  </si>
  <si>
    <t>户外LED投光灯</t>
  </si>
  <si>
    <t>200W IP66 白光 FLS</t>
  </si>
  <si>
    <t>堆棚、道路增加照明</t>
  </si>
  <si>
    <t>50W IP66 白光 FLS</t>
  </si>
  <si>
    <t>生产现场增加照明</t>
  </si>
  <si>
    <t>检修电源</t>
  </si>
  <si>
    <t>400*600 回路配置1个3P总空开100A 3个3P65A ，1个2P20A 德力西、正泰、人民电气</t>
  </si>
  <si>
    <t>现场增加检修电源</t>
  </si>
  <si>
    <t>空开</t>
  </si>
  <si>
    <t>3P 125A</t>
  </si>
  <si>
    <t>低压无功补偿</t>
  </si>
  <si>
    <t>3P 63A</t>
  </si>
  <si>
    <t>蓄电池</t>
  </si>
  <si>
    <t xml:space="preserve">NP12-24 12V 24AH/20HR </t>
  </si>
  <si>
    <t>配电室UPS恢复</t>
  </si>
  <si>
    <t>防嗮抗老化扎带</t>
  </si>
  <si>
    <t>4*350mm PA66 250根/包 黑色</t>
  </si>
  <si>
    <t>包</t>
  </si>
  <si>
    <t>电工常用耗材</t>
  </si>
  <si>
    <t>4*200mm PA66 250根/包 黑色</t>
  </si>
  <si>
    <t>振动电机</t>
  </si>
  <si>
    <t xml:space="preserve">YZS-15-4 0.75KW 380V </t>
  </si>
  <si>
    <t>台</t>
  </si>
  <si>
    <t>生产车间各下料口</t>
  </si>
  <si>
    <t>量库绳</t>
  </si>
  <si>
    <t>50米长</t>
  </si>
  <si>
    <t>生产量库</t>
  </si>
  <si>
    <t>焊工手套</t>
  </si>
  <si>
    <t>付</t>
  </si>
  <si>
    <t>维修用</t>
  </si>
  <si>
    <t>对讲机</t>
  </si>
  <si>
    <t>BF-350uH</t>
  </si>
  <si>
    <t>部</t>
  </si>
  <si>
    <t>生产用</t>
  </si>
  <si>
    <t>吊扇</t>
  </si>
  <si>
    <t>钻石牌 48寸 65W 五档调速器</t>
  </si>
  <si>
    <t>食堂</t>
  </si>
  <si>
    <t>收尘器膜片</t>
  </si>
  <si>
    <t>提供图纸</t>
  </si>
  <si>
    <t>套</t>
  </si>
  <si>
    <t>生料小仓收尘器用</t>
  </si>
  <si>
    <t>气动棒条阀</t>
  </si>
  <si>
    <t>内空600*600 含气缸、电磁阀</t>
  </si>
  <si>
    <t>熟料库顶倒库阀门改造</t>
  </si>
  <si>
    <t>台虎钳（铸钢件)</t>
  </si>
  <si>
    <t>HD100212</t>
  </si>
  <si>
    <t>压力表</t>
  </si>
  <si>
    <t>0-1.6mpa</t>
  </si>
  <si>
    <t>空压机压力表更换</t>
  </si>
  <si>
    <t>潜水泵</t>
  </si>
  <si>
    <t>80WQ30-15-2.2</t>
  </si>
  <si>
    <t>雨季地坑抽水</t>
  </si>
  <si>
    <t>浮球阀</t>
  </si>
  <si>
    <t>DN50</t>
  </si>
  <si>
    <t>高压水枪水箱用</t>
  </si>
  <si>
    <t>DN80</t>
  </si>
  <si>
    <t>窑头窑尾喷水水箱用</t>
  </si>
  <si>
    <t>三角带</t>
  </si>
  <si>
    <t>A1219LI</t>
  </si>
  <si>
    <t>风机传送带</t>
  </si>
  <si>
    <t>电池</t>
  </si>
  <si>
    <t xml:space="preserve">南孚 9V </t>
  </si>
  <si>
    <t>工具用</t>
  </si>
  <si>
    <t>手推斗车</t>
  </si>
  <si>
    <t>带钢圈、加厚、免充气，负荷1000kg26*2 1/2</t>
  </si>
  <si>
    <t>组</t>
  </si>
  <si>
    <t>生产工段使用</t>
  </si>
  <si>
    <t>内胎</t>
  </si>
  <si>
    <t>11.00 R20</t>
  </si>
  <si>
    <t>转运车、吊车</t>
  </si>
  <si>
    <t>焊接弯头</t>
  </si>
  <si>
    <t>DN65</t>
  </si>
  <si>
    <t>现场接循环水用</t>
  </si>
  <si>
    <t>DN100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</si>
  <si>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</si>
  <si>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</si>
  <si>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</si>
  <si>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2、以上报价含产品成本、运输、合理利润及其他所有相关费用；</t>
  </si>
  <si>
    <t>3、所有产品请务必包含合格证、厂家信息及生产日期或批次，杜绝三无产品；</t>
  </si>
  <si>
    <t>4、详细质量参数和图纸可另附附件；</t>
  </si>
  <si>
    <r>
      <rPr>
        <sz val="10"/>
        <color theme="1"/>
        <rFont val="楷体"/>
        <charset val="134"/>
      </rPr>
      <t>5、交货方式：送货上门。</t>
    </r>
    <r>
      <rPr>
        <sz val="10"/>
        <color rgb="FFFF0000"/>
        <rFont val="楷体"/>
        <charset val="134"/>
      </rPr>
      <t>送达地址：云南省昆明市指定物流点</t>
    </r>
  </si>
  <si>
    <t xml:space="preserve">6、采购经办：陈嘉学 联系微信： WDMSJG-CJX  </t>
  </si>
  <si>
    <t>7、请收到询价后24小时内报价。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</si>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</sst>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楷体"/>
      <charset val="134"/>
    </font>
    <font>
      <u/>
      <sz val="10"/>
      <color theme="1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3.pn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8890</xdr:colOff>
      <xdr:row>49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49</xdr:row>
      <xdr:rowOff>0</xdr:rowOff>
    </xdr:from>
    <xdr:to>
      <xdr:col>5</xdr:col>
      <xdr:colOff>29210</xdr:colOff>
      <xdr:row>49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14643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10795</xdr:rowOff>
    </xdr:to>
    <xdr:pic>
      <xdr:nvPicPr>
        <xdr:cNvPr id="58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464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21</xdr:row>
      <xdr:rowOff>0</xdr:rowOff>
    </xdr:from>
    <xdr:to>
      <xdr:col>2</xdr:col>
      <xdr:colOff>27305</xdr:colOff>
      <xdr:row>21</xdr:row>
      <xdr:rowOff>10795</xdr:rowOff>
    </xdr:to>
    <xdr:pic>
      <xdr:nvPicPr>
        <xdr:cNvPr id="59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464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8255</xdr:rowOff>
    </xdr:to>
    <xdr:pic>
      <xdr:nvPicPr>
        <xdr:cNvPr id="60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464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21</xdr:row>
      <xdr:rowOff>0</xdr:rowOff>
    </xdr:from>
    <xdr:to>
      <xdr:col>2</xdr:col>
      <xdr:colOff>27305</xdr:colOff>
      <xdr:row>21</xdr:row>
      <xdr:rowOff>8255</xdr:rowOff>
    </xdr:to>
    <xdr:pic>
      <xdr:nvPicPr>
        <xdr:cNvPr id="61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464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8255</xdr:rowOff>
    </xdr:to>
    <xdr:pic>
      <xdr:nvPicPr>
        <xdr:cNvPr id="62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464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21</xdr:row>
      <xdr:rowOff>0</xdr:rowOff>
    </xdr:from>
    <xdr:to>
      <xdr:col>2</xdr:col>
      <xdr:colOff>27305</xdr:colOff>
      <xdr:row>21</xdr:row>
      <xdr:rowOff>8255</xdr:rowOff>
    </xdr:to>
    <xdr:pic>
      <xdr:nvPicPr>
        <xdr:cNvPr id="63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464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10795</xdr:rowOff>
    </xdr:to>
    <xdr:pic>
      <xdr:nvPicPr>
        <xdr:cNvPr id="64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464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21</xdr:row>
      <xdr:rowOff>0</xdr:rowOff>
    </xdr:from>
    <xdr:to>
      <xdr:col>2</xdr:col>
      <xdr:colOff>27305</xdr:colOff>
      <xdr:row>21</xdr:row>
      <xdr:rowOff>10795</xdr:rowOff>
    </xdr:to>
    <xdr:pic>
      <xdr:nvPicPr>
        <xdr:cNvPr id="65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464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10795</xdr:rowOff>
    </xdr:to>
    <xdr:pic>
      <xdr:nvPicPr>
        <xdr:cNvPr id="66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756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22</xdr:row>
      <xdr:rowOff>0</xdr:rowOff>
    </xdr:from>
    <xdr:to>
      <xdr:col>2</xdr:col>
      <xdr:colOff>27305</xdr:colOff>
      <xdr:row>22</xdr:row>
      <xdr:rowOff>10795</xdr:rowOff>
    </xdr:to>
    <xdr:pic>
      <xdr:nvPicPr>
        <xdr:cNvPr id="67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756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8255</xdr:rowOff>
    </xdr:to>
    <xdr:pic>
      <xdr:nvPicPr>
        <xdr:cNvPr id="68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75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22</xdr:row>
      <xdr:rowOff>0</xdr:rowOff>
    </xdr:from>
    <xdr:to>
      <xdr:col>2</xdr:col>
      <xdr:colOff>27305</xdr:colOff>
      <xdr:row>22</xdr:row>
      <xdr:rowOff>8255</xdr:rowOff>
    </xdr:to>
    <xdr:pic>
      <xdr:nvPicPr>
        <xdr:cNvPr id="69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75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8255</xdr:rowOff>
    </xdr:to>
    <xdr:pic>
      <xdr:nvPicPr>
        <xdr:cNvPr id="70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75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22</xdr:row>
      <xdr:rowOff>0</xdr:rowOff>
    </xdr:from>
    <xdr:to>
      <xdr:col>2</xdr:col>
      <xdr:colOff>27305</xdr:colOff>
      <xdr:row>22</xdr:row>
      <xdr:rowOff>8255</xdr:rowOff>
    </xdr:to>
    <xdr:pic>
      <xdr:nvPicPr>
        <xdr:cNvPr id="71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75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10795</xdr:rowOff>
    </xdr:to>
    <xdr:pic>
      <xdr:nvPicPr>
        <xdr:cNvPr id="72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756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22</xdr:row>
      <xdr:rowOff>0</xdr:rowOff>
    </xdr:from>
    <xdr:to>
      <xdr:col>2</xdr:col>
      <xdr:colOff>27305</xdr:colOff>
      <xdr:row>22</xdr:row>
      <xdr:rowOff>10795</xdr:rowOff>
    </xdr:to>
    <xdr:pic>
      <xdr:nvPicPr>
        <xdr:cNvPr id="73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756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10795</xdr:rowOff>
    </xdr:to>
    <xdr:pic>
      <xdr:nvPicPr>
        <xdr:cNvPr id="74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756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22</xdr:row>
      <xdr:rowOff>0</xdr:rowOff>
    </xdr:from>
    <xdr:to>
      <xdr:col>2</xdr:col>
      <xdr:colOff>27305</xdr:colOff>
      <xdr:row>22</xdr:row>
      <xdr:rowOff>10795</xdr:rowOff>
    </xdr:to>
    <xdr:pic>
      <xdr:nvPicPr>
        <xdr:cNvPr id="75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756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8255</xdr:rowOff>
    </xdr:to>
    <xdr:pic>
      <xdr:nvPicPr>
        <xdr:cNvPr id="76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75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22</xdr:row>
      <xdr:rowOff>0</xdr:rowOff>
    </xdr:from>
    <xdr:to>
      <xdr:col>2</xdr:col>
      <xdr:colOff>27305</xdr:colOff>
      <xdr:row>22</xdr:row>
      <xdr:rowOff>8255</xdr:rowOff>
    </xdr:to>
    <xdr:pic>
      <xdr:nvPicPr>
        <xdr:cNvPr id="77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75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8255</xdr:rowOff>
    </xdr:to>
    <xdr:pic>
      <xdr:nvPicPr>
        <xdr:cNvPr id="78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75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22</xdr:row>
      <xdr:rowOff>0</xdr:rowOff>
    </xdr:from>
    <xdr:to>
      <xdr:col>2</xdr:col>
      <xdr:colOff>27305</xdr:colOff>
      <xdr:row>22</xdr:row>
      <xdr:rowOff>8255</xdr:rowOff>
    </xdr:to>
    <xdr:pic>
      <xdr:nvPicPr>
        <xdr:cNvPr id="79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75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10795</xdr:rowOff>
    </xdr:to>
    <xdr:pic>
      <xdr:nvPicPr>
        <xdr:cNvPr id="80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6756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22</xdr:row>
      <xdr:rowOff>0</xdr:rowOff>
    </xdr:from>
    <xdr:to>
      <xdr:col>2</xdr:col>
      <xdr:colOff>27305</xdr:colOff>
      <xdr:row>22</xdr:row>
      <xdr:rowOff>10795</xdr:rowOff>
    </xdr:to>
    <xdr:pic>
      <xdr:nvPicPr>
        <xdr:cNvPr id="81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6756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8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8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8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8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8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8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8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8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9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9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9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9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9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9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9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9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9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9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0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0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0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0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0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0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0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0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0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0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1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1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1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1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11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11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11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11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11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11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8890</xdr:colOff>
      <xdr:row>21</xdr:row>
      <xdr:rowOff>8255</xdr:rowOff>
    </xdr:to>
    <xdr:pic>
      <xdr:nvPicPr>
        <xdr:cNvPr id="12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0</xdr:rowOff>
    </xdr:from>
    <xdr:to>
      <xdr:col>5</xdr:col>
      <xdr:colOff>29210</xdr:colOff>
      <xdr:row>21</xdr:row>
      <xdr:rowOff>8255</xdr:rowOff>
    </xdr:to>
    <xdr:pic>
      <xdr:nvPicPr>
        <xdr:cNvPr id="12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464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2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2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2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2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2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2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2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2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3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3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3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3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3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3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3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3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3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3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4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4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4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4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4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4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4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4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4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4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5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5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8890</xdr:colOff>
      <xdr:row>19</xdr:row>
      <xdr:rowOff>8255</xdr:rowOff>
    </xdr:to>
    <xdr:pic>
      <xdr:nvPicPr>
        <xdr:cNvPr id="15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19</xdr:row>
      <xdr:rowOff>0</xdr:rowOff>
    </xdr:from>
    <xdr:to>
      <xdr:col>5</xdr:col>
      <xdr:colOff>29210</xdr:colOff>
      <xdr:row>19</xdr:row>
      <xdr:rowOff>8255</xdr:rowOff>
    </xdr:to>
    <xdr:pic>
      <xdr:nvPicPr>
        <xdr:cNvPr id="15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5880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5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5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5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5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5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5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6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6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6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6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6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6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6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6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6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6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7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7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7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7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7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7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7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7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7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7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8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8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8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8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8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8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8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8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8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8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9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9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19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19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9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9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9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9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19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19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0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0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0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0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0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0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0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0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0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0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</xdr:colOff>
      <xdr:row>25</xdr:row>
      <xdr:rowOff>8255</xdr:rowOff>
    </xdr:to>
    <xdr:pic>
      <xdr:nvPicPr>
        <xdr:cNvPr id="2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25</xdr:row>
      <xdr:rowOff>0</xdr:rowOff>
    </xdr:from>
    <xdr:to>
      <xdr:col>5</xdr:col>
      <xdr:colOff>29210</xdr:colOff>
      <xdr:row>25</xdr:row>
      <xdr:rowOff>8255</xdr:rowOff>
    </xdr:to>
    <xdr:pic>
      <xdr:nvPicPr>
        <xdr:cNvPr id="2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632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5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5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6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6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6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6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6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6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6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6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6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6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7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7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7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7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7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7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7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7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7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7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8890</xdr:colOff>
      <xdr:row>22</xdr:row>
      <xdr:rowOff>8255</xdr:rowOff>
    </xdr:to>
    <xdr:pic>
      <xdr:nvPicPr>
        <xdr:cNvPr id="28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22</xdr:row>
      <xdr:rowOff>0</xdr:rowOff>
    </xdr:from>
    <xdr:to>
      <xdr:col>5</xdr:col>
      <xdr:colOff>29210</xdr:colOff>
      <xdr:row>22</xdr:row>
      <xdr:rowOff>8255</xdr:rowOff>
    </xdr:to>
    <xdr:pic>
      <xdr:nvPicPr>
        <xdr:cNvPr id="28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6756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8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8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8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8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8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8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8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8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9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9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9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9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9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9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9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9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29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29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0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0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0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0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0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0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0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0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0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0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1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1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1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1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1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1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1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1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1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1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2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2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2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2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2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2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2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2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8890</xdr:colOff>
      <xdr:row>23</xdr:row>
      <xdr:rowOff>8255</xdr:rowOff>
    </xdr:to>
    <xdr:pic>
      <xdr:nvPicPr>
        <xdr:cNvPr id="32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23</xdr:row>
      <xdr:rowOff>0</xdr:rowOff>
    </xdr:from>
    <xdr:to>
      <xdr:col>5</xdr:col>
      <xdr:colOff>29210</xdr:colOff>
      <xdr:row>23</xdr:row>
      <xdr:rowOff>8255</xdr:rowOff>
    </xdr:to>
    <xdr:pic>
      <xdr:nvPicPr>
        <xdr:cNvPr id="32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048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3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3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3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3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3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3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3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3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3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3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4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4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4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4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4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4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4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4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4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4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5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5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5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5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5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5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5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5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5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5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6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6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6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6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6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6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6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6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8890</xdr:colOff>
      <xdr:row>26</xdr:row>
      <xdr:rowOff>8255</xdr:rowOff>
    </xdr:to>
    <xdr:pic>
      <xdr:nvPicPr>
        <xdr:cNvPr id="36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26</xdr:row>
      <xdr:rowOff>0</xdr:rowOff>
    </xdr:from>
    <xdr:to>
      <xdr:col>5</xdr:col>
      <xdr:colOff>29210</xdr:colOff>
      <xdr:row>26</xdr:row>
      <xdr:rowOff>8255</xdr:rowOff>
    </xdr:to>
    <xdr:pic>
      <xdr:nvPicPr>
        <xdr:cNvPr id="36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924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7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7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7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7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7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7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7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7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7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7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8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8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8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8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8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8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8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8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8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8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9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9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9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9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9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9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9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9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39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39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40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40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40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40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40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40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40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40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40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40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4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4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4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4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4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4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8255</xdr:rowOff>
    </xdr:to>
    <xdr:pic>
      <xdr:nvPicPr>
        <xdr:cNvPr id="4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24</xdr:row>
      <xdr:rowOff>0</xdr:rowOff>
    </xdr:from>
    <xdr:to>
      <xdr:col>5</xdr:col>
      <xdr:colOff>29210</xdr:colOff>
      <xdr:row>24</xdr:row>
      <xdr:rowOff>8255</xdr:rowOff>
    </xdr:to>
    <xdr:pic>
      <xdr:nvPicPr>
        <xdr:cNvPr id="4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7340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10795</xdr:rowOff>
    </xdr:to>
    <xdr:pic>
      <xdr:nvPicPr>
        <xdr:cNvPr id="418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667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8</xdr:row>
      <xdr:rowOff>0</xdr:rowOff>
    </xdr:from>
    <xdr:to>
      <xdr:col>2</xdr:col>
      <xdr:colOff>27305</xdr:colOff>
      <xdr:row>8</xdr:row>
      <xdr:rowOff>10795</xdr:rowOff>
    </xdr:to>
    <xdr:pic>
      <xdr:nvPicPr>
        <xdr:cNvPr id="419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667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8255</xdr:rowOff>
    </xdr:to>
    <xdr:pic>
      <xdr:nvPicPr>
        <xdr:cNvPr id="420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66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8</xdr:row>
      <xdr:rowOff>0</xdr:rowOff>
    </xdr:from>
    <xdr:to>
      <xdr:col>2</xdr:col>
      <xdr:colOff>27305</xdr:colOff>
      <xdr:row>8</xdr:row>
      <xdr:rowOff>8255</xdr:rowOff>
    </xdr:to>
    <xdr:pic>
      <xdr:nvPicPr>
        <xdr:cNvPr id="421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66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8255</xdr:rowOff>
    </xdr:to>
    <xdr:pic>
      <xdr:nvPicPr>
        <xdr:cNvPr id="422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66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8</xdr:row>
      <xdr:rowOff>0</xdr:rowOff>
    </xdr:from>
    <xdr:to>
      <xdr:col>2</xdr:col>
      <xdr:colOff>27305</xdr:colOff>
      <xdr:row>8</xdr:row>
      <xdr:rowOff>8255</xdr:rowOff>
    </xdr:to>
    <xdr:pic>
      <xdr:nvPicPr>
        <xdr:cNvPr id="423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66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10795</xdr:rowOff>
    </xdr:to>
    <xdr:pic>
      <xdr:nvPicPr>
        <xdr:cNvPr id="424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667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8</xdr:row>
      <xdr:rowOff>0</xdr:rowOff>
    </xdr:from>
    <xdr:to>
      <xdr:col>2</xdr:col>
      <xdr:colOff>27305</xdr:colOff>
      <xdr:row>8</xdr:row>
      <xdr:rowOff>10795</xdr:rowOff>
    </xdr:to>
    <xdr:pic>
      <xdr:nvPicPr>
        <xdr:cNvPr id="425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667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5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5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6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6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6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6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8890</xdr:colOff>
      <xdr:row>8</xdr:row>
      <xdr:rowOff>8255</xdr:rowOff>
    </xdr:to>
    <xdr:pic>
      <xdr:nvPicPr>
        <xdr:cNvPr id="46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8</xdr:row>
      <xdr:rowOff>0</xdr:rowOff>
    </xdr:from>
    <xdr:to>
      <xdr:col>5</xdr:col>
      <xdr:colOff>29210</xdr:colOff>
      <xdr:row>8</xdr:row>
      <xdr:rowOff>8255</xdr:rowOff>
    </xdr:to>
    <xdr:pic>
      <xdr:nvPicPr>
        <xdr:cNvPr id="46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6670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6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6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6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6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7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7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7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7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7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7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7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7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7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7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8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8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8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8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8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8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8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8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8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8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9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9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9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9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9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9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8255</xdr:rowOff>
    </xdr:to>
    <xdr:pic>
      <xdr:nvPicPr>
        <xdr:cNvPr id="49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6</xdr:row>
      <xdr:rowOff>0</xdr:rowOff>
    </xdr:from>
    <xdr:to>
      <xdr:col>5</xdr:col>
      <xdr:colOff>29210</xdr:colOff>
      <xdr:row>6</xdr:row>
      <xdr:rowOff>8255</xdr:rowOff>
    </xdr:to>
    <xdr:pic>
      <xdr:nvPicPr>
        <xdr:cNvPr id="49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0828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10795</xdr:rowOff>
    </xdr:to>
    <xdr:pic>
      <xdr:nvPicPr>
        <xdr:cNvPr id="498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9</xdr:row>
      <xdr:rowOff>0</xdr:rowOff>
    </xdr:from>
    <xdr:to>
      <xdr:col>2</xdr:col>
      <xdr:colOff>27305</xdr:colOff>
      <xdr:row>9</xdr:row>
      <xdr:rowOff>10795</xdr:rowOff>
    </xdr:to>
    <xdr:pic>
      <xdr:nvPicPr>
        <xdr:cNvPr id="499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8255</xdr:rowOff>
    </xdr:to>
    <xdr:pic>
      <xdr:nvPicPr>
        <xdr:cNvPr id="500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959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9</xdr:row>
      <xdr:rowOff>0</xdr:rowOff>
    </xdr:from>
    <xdr:to>
      <xdr:col>2</xdr:col>
      <xdr:colOff>27305</xdr:colOff>
      <xdr:row>9</xdr:row>
      <xdr:rowOff>8255</xdr:rowOff>
    </xdr:to>
    <xdr:pic>
      <xdr:nvPicPr>
        <xdr:cNvPr id="501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959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8255</xdr:rowOff>
    </xdr:to>
    <xdr:pic>
      <xdr:nvPicPr>
        <xdr:cNvPr id="502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959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9</xdr:row>
      <xdr:rowOff>0</xdr:rowOff>
    </xdr:from>
    <xdr:to>
      <xdr:col>2</xdr:col>
      <xdr:colOff>27305</xdr:colOff>
      <xdr:row>9</xdr:row>
      <xdr:rowOff>8255</xdr:rowOff>
    </xdr:to>
    <xdr:pic>
      <xdr:nvPicPr>
        <xdr:cNvPr id="503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959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10795</xdr:rowOff>
    </xdr:to>
    <xdr:pic>
      <xdr:nvPicPr>
        <xdr:cNvPr id="504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9</xdr:row>
      <xdr:rowOff>0</xdr:rowOff>
    </xdr:from>
    <xdr:to>
      <xdr:col>2</xdr:col>
      <xdr:colOff>27305</xdr:colOff>
      <xdr:row>9</xdr:row>
      <xdr:rowOff>10795</xdr:rowOff>
    </xdr:to>
    <xdr:pic>
      <xdr:nvPicPr>
        <xdr:cNvPr id="505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0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0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0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0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1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1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1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1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1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1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1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1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1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1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2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2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2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2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2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2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2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2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2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2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3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3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3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3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3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3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3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3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3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3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4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4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4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4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54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54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4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4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4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4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5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5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5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5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5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5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5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5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5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5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6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6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6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6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6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6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6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6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56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56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10795</xdr:rowOff>
    </xdr:to>
    <xdr:pic>
      <xdr:nvPicPr>
        <xdr:cNvPr id="570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9</xdr:row>
      <xdr:rowOff>0</xdr:rowOff>
    </xdr:from>
    <xdr:to>
      <xdr:col>2</xdr:col>
      <xdr:colOff>27305</xdr:colOff>
      <xdr:row>9</xdr:row>
      <xdr:rowOff>10795</xdr:rowOff>
    </xdr:to>
    <xdr:pic>
      <xdr:nvPicPr>
        <xdr:cNvPr id="571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8255</xdr:rowOff>
    </xdr:to>
    <xdr:pic>
      <xdr:nvPicPr>
        <xdr:cNvPr id="572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959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9</xdr:row>
      <xdr:rowOff>0</xdr:rowOff>
    </xdr:from>
    <xdr:to>
      <xdr:col>2</xdr:col>
      <xdr:colOff>27305</xdr:colOff>
      <xdr:row>9</xdr:row>
      <xdr:rowOff>8255</xdr:rowOff>
    </xdr:to>
    <xdr:pic>
      <xdr:nvPicPr>
        <xdr:cNvPr id="573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959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8255</xdr:rowOff>
    </xdr:to>
    <xdr:pic>
      <xdr:nvPicPr>
        <xdr:cNvPr id="574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959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9</xdr:row>
      <xdr:rowOff>0</xdr:rowOff>
    </xdr:from>
    <xdr:to>
      <xdr:col>2</xdr:col>
      <xdr:colOff>27305</xdr:colOff>
      <xdr:row>9</xdr:row>
      <xdr:rowOff>8255</xdr:rowOff>
    </xdr:to>
    <xdr:pic>
      <xdr:nvPicPr>
        <xdr:cNvPr id="575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959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10795</xdr:rowOff>
    </xdr:to>
    <xdr:pic>
      <xdr:nvPicPr>
        <xdr:cNvPr id="576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9</xdr:row>
      <xdr:rowOff>0</xdr:rowOff>
    </xdr:from>
    <xdr:to>
      <xdr:col>2</xdr:col>
      <xdr:colOff>27305</xdr:colOff>
      <xdr:row>9</xdr:row>
      <xdr:rowOff>10795</xdr:rowOff>
    </xdr:to>
    <xdr:pic>
      <xdr:nvPicPr>
        <xdr:cNvPr id="577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2959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7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7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8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8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8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8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8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8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8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8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8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8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9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9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9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9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9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9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9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9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59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59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60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60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60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60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60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60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60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60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60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60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6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6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6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6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6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6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8255</xdr:rowOff>
    </xdr:to>
    <xdr:pic>
      <xdr:nvPicPr>
        <xdr:cNvPr id="6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12</xdr:row>
      <xdr:rowOff>0</xdr:rowOff>
    </xdr:from>
    <xdr:to>
      <xdr:col>5</xdr:col>
      <xdr:colOff>29210</xdr:colOff>
      <xdr:row>12</xdr:row>
      <xdr:rowOff>8255</xdr:rowOff>
    </xdr:to>
    <xdr:pic>
      <xdr:nvPicPr>
        <xdr:cNvPr id="6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83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8255</xdr:rowOff>
    </xdr:to>
    <xdr:pic>
      <xdr:nvPicPr>
        <xdr:cNvPr id="6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9</xdr:row>
      <xdr:rowOff>0</xdr:rowOff>
    </xdr:from>
    <xdr:to>
      <xdr:col>5</xdr:col>
      <xdr:colOff>29210</xdr:colOff>
      <xdr:row>9</xdr:row>
      <xdr:rowOff>8255</xdr:rowOff>
    </xdr:to>
    <xdr:pic>
      <xdr:nvPicPr>
        <xdr:cNvPr id="6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29591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5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5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6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6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6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6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6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6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6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6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6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6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7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7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7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7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7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7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7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7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7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7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8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8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8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8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8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8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8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8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8890</xdr:colOff>
      <xdr:row>10</xdr:row>
      <xdr:rowOff>8255</xdr:rowOff>
    </xdr:to>
    <xdr:pic>
      <xdr:nvPicPr>
        <xdr:cNvPr id="68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10</xdr:row>
      <xdr:rowOff>0</xdr:rowOff>
    </xdr:from>
    <xdr:to>
      <xdr:col>5</xdr:col>
      <xdr:colOff>29210</xdr:colOff>
      <xdr:row>10</xdr:row>
      <xdr:rowOff>8255</xdr:rowOff>
    </xdr:to>
    <xdr:pic>
      <xdr:nvPicPr>
        <xdr:cNvPr id="68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2512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69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69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69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69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69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69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69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69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69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69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0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0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0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0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0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0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0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0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0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0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1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1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1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1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1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1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1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1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1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1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2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2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2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2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2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2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2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2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8255</xdr:rowOff>
    </xdr:to>
    <xdr:pic>
      <xdr:nvPicPr>
        <xdr:cNvPr id="72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13</xdr:row>
      <xdr:rowOff>0</xdr:rowOff>
    </xdr:from>
    <xdr:to>
      <xdr:col>5</xdr:col>
      <xdr:colOff>29210</xdr:colOff>
      <xdr:row>13</xdr:row>
      <xdr:rowOff>8255</xdr:rowOff>
    </xdr:to>
    <xdr:pic>
      <xdr:nvPicPr>
        <xdr:cNvPr id="72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41275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3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3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3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3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3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3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3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3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3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3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4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4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4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4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4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4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4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4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4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4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5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5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5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5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5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5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5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5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5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5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6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6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6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6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6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6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6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6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6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6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7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7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7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7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7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7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8890</xdr:colOff>
      <xdr:row>11</xdr:row>
      <xdr:rowOff>8255</xdr:rowOff>
    </xdr:to>
    <xdr:pic>
      <xdr:nvPicPr>
        <xdr:cNvPr id="77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11</xdr:row>
      <xdr:rowOff>0</xdr:rowOff>
    </xdr:from>
    <xdr:to>
      <xdr:col>5</xdr:col>
      <xdr:colOff>29210</xdr:colOff>
      <xdr:row>11</xdr:row>
      <xdr:rowOff>8255</xdr:rowOff>
    </xdr:to>
    <xdr:pic>
      <xdr:nvPicPr>
        <xdr:cNvPr id="77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8375" y="35433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zoomScale="85" zoomScaleNormal="85" topLeftCell="A30" workbookViewId="0">
      <selection activeCell="H46" sqref="H46"/>
    </sheetView>
  </sheetViews>
  <sheetFormatPr defaultColWidth="9" defaultRowHeight="13.5"/>
  <cols>
    <col min="1" max="1" width="5.24778761061947" customWidth="1"/>
    <col min="2" max="2" width="17.929203539823" customWidth="1"/>
    <col min="3" max="3" width="68.0353982300885" customWidth="1"/>
    <col min="4" max="5" width="5.24778761061947" customWidth="1"/>
    <col min="6" max="6" width="29.7522123893805" customWidth="1"/>
    <col min="7" max="7" width="12.1504424778761" customWidth="1"/>
    <col min="8" max="8" width="13.8053097345133" customWidth="1"/>
    <col min="9" max="9" width="13.3451327433628" customWidth="1"/>
    <col min="10" max="10" width="14.6017699115044" customWidth="1"/>
  </cols>
  <sheetData>
    <row r="1" ht="4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13"/>
      <c r="M1" s="13"/>
    </row>
    <row r="2" ht="2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L2" s="13"/>
      <c r="M2" s="13"/>
    </row>
    <row r="3" ht="2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L3" s="13"/>
      <c r="M3" s="13"/>
    </row>
    <row r="4" ht="23" customHeight="1" spans="1:13">
      <c r="A4" s="4">
        <v>1</v>
      </c>
      <c r="B4" s="4" t="s">
        <v>12</v>
      </c>
      <c r="C4" s="4" t="s">
        <v>13</v>
      </c>
      <c r="D4" s="4" t="s">
        <v>14</v>
      </c>
      <c r="E4" s="4">
        <v>1</v>
      </c>
      <c r="F4" s="4" t="s">
        <v>15</v>
      </c>
      <c r="G4" s="5"/>
      <c r="H4" s="5"/>
      <c r="I4" s="14" t="str">
        <f>_xlfn.DISPIMG("ID_0269C13691DB450986C88A37EFEC5B2B",1)</f>
        <v>=DISPIMG("ID_0269C13691DB450986C88A37EFEC5B2B",1)</v>
      </c>
      <c r="J4" s="5" t="str">
        <f>_xlfn.DISPIMG("ID_968FCC89CBAB4446892D1FFD5654DDF8",1)</f>
        <v>=DISPIMG("ID_968FCC89CBAB4446892D1FFD5654DDF8",1)</v>
      </c>
      <c r="L4" s="13"/>
      <c r="M4" s="13"/>
    </row>
    <row r="5" ht="23" customHeight="1" spans="1:13">
      <c r="A5" s="4">
        <v>2</v>
      </c>
      <c r="B5" s="4" t="s">
        <v>12</v>
      </c>
      <c r="C5" s="4" t="s">
        <v>16</v>
      </c>
      <c r="D5" s="4" t="s">
        <v>14</v>
      </c>
      <c r="E5" s="4">
        <v>1</v>
      </c>
      <c r="F5" s="4" t="s">
        <v>15</v>
      </c>
      <c r="G5" s="5"/>
      <c r="H5" s="5"/>
      <c r="I5" s="15" t="str">
        <f>_xlfn.DISPIMG("ID_0F9A246C90F74AA7B12F3DF84BA0B14D",1)</f>
        <v>=DISPIMG("ID_0F9A246C90F74AA7B12F3DF84BA0B14D",1)</v>
      </c>
      <c r="J5" s="5"/>
      <c r="L5" s="13"/>
      <c r="M5" s="13"/>
    </row>
    <row r="6" ht="23" customHeight="1" spans="1:13">
      <c r="A6" s="4">
        <v>3</v>
      </c>
      <c r="B6" s="4" t="s">
        <v>17</v>
      </c>
      <c r="C6" s="4" t="s">
        <v>18</v>
      </c>
      <c r="D6" s="4" t="s">
        <v>14</v>
      </c>
      <c r="E6" s="4">
        <v>2</v>
      </c>
      <c r="F6" s="4" t="s">
        <v>19</v>
      </c>
      <c r="G6" s="5"/>
      <c r="H6" s="5"/>
      <c r="I6" s="14" t="str">
        <f>_xlfn.DISPIMG("ID_15A48628B80C4336840E7501E299C319",1)</f>
        <v>=DISPIMG("ID_15A48628B80C4336840E7501E299C319",1)</v>
      </c>
      <c r="J6" s="5" t="str">
        <f>_xlfn.DISPIMG("ID_0C9A8FC32A1849FB8AFC394C65D27194",1)</f>
        <v>=DISPIMG("ID_0C9A8FC32A1849FB8AFC394C65D27194",1)</v>
      </c>
      <c r="L6" s="13"/>
      <c r="M6" s="13"/>
    </row>
    <row r="7" ht="23" customHeight="1" spans="1:13">
      <c r="A7" s="4">
        <v>4</v>
      </c>
      <c r="B7" s="4" t="s">
        <v>20</v>
      </c>
      <c r="C7" s="4" t="s">
        <v>21</v>
      </c>
      <c r="D7" s="4" t="s">
        <v>22</v>
      </c>
      <c r="E7" s="4">
        <v>5</v>
      </c>
      <c r="F7" s="4" t="s">
        <v>23</v>
      </c>
      <c r="G7" s="5"/>
      <c r="H7" s="5"/>
      <c r="I7" s="15" t="str">
        <f>_xlfn.DISPIMG("ID_DA8148980D1A423796EBDA5CA74A9602",1)</f>
        <v>=DISPIMG("ID_DA8148980D1A423796EBDA5CA74A9602",1)</v>
      </c>
      <c r="J7" s="5"/>
      <c r="L7" s="13"/>
      <c r="M7" s="13"/>
    </row>
    <row r="8" ht="23" customHeight="1" spans="1:13">
      <c r="A8" s="4">
        <v>5</v>
      </c>
      <c r="B8" s="4" t="s">
        <v>24</v>
      </c>
      <c r="C8" s="4" t="s">
        <v>25</v>
      </c>
      <c r="D8" s="4" t="s">
        <v>14</v>
      </c>
      <c r="E8" s="4">
        <v>1</v>
      </c>
      <c r="F8" s="4" t="s">
        <v>26</v>
      </c>
      <c r="G8" s="5"/>
      <c r="H8" s="5"/>
      <c r="I8" s="16" t="str">
        <f>_xlfn.DISPIMG("ID_721343B709A541269E6A69DC256DC91C",1)</f>
        <v>=DISPIMG("ID_721343B709A541269E6A69DC256DC91C",1)</v>
      </c>
      <c r="J8" s="5" t="str">
        <f>_xlfn.DISPIMG("ID_B97098F614DE42A0BFC2EFB8A18751E1",1)</f>
        <v>=DISPIMG("ID_B97098F614DE42A0BFC2EFB8A18751E1",1)</v>
      </c>
      <c r="L8" s="13"/>
      <c r="M8" s="13"/>
    </row>
    <row r="9" ht="23" customHeight="1" spans="1:13">
      <c r="A9" s="4">
        <v>6</v>
      </c>
      <c r="B9" s="4" t="s">
        <v>27</v>
      </c>
      <c r="C9" s="4" t="s">
        <v>28</v>
      </c>
      <c r="D9" s="4" t="s">
        <v>29</v>
      </c>
      <c r="E9" s="4">
        <v>5</v>
      </c>
      <c r="F9" s="4" t="s">
        <v>26</v>
      </c>
      <c r="G9" s="5"/>
      <c r="H9" s="5"/>
      <c r="I9" s="16" t="str">
        <f>_xlfn.DISPIMG("ID_759317A6AA0D46D7B84C3651AEF8E282",1)</f>
        <v>=DISPIMG("ID_759317A6AA0D46D7B84C3651AEF8E282",1)</v>
      </c>
      <c r="J9" s="5"/>
      <c r="L9" s="13"/>
      <c r="M9" s="13"/>
    </row>
    <row r="10" ht="23" customHeight="1" spans="1:13">
      <c r="A10" s="4">
        <v>7</v>
      </c>
      <c r="B10" s="4" t="s">
        <v>30</v>
      </c>
      <c r="C10" s="4" t="s">
        <v>31</v>
      </c>
      <c r="D10" s="4" t="s">
        <v>22</v>
      </c>
      <c r="E10" s="4">
        <v>4</v>
      </c>
      <c r="F10" s="4" t="s">
        <v>26</v>
      </c>
      <c r="G10" s="5"/>
      <c r="H10" s="5"/>
      <c r="I10" s="15" t="str">
        <f>_xlfn.DISPIMG("ID_59E07F6BE201404CA905929EB6634EE6",1)</f>
        <v>=DISPIMG("ID_59E07F6BE201404CA905929EB6634EE6",1)</v>
      </c>
      <c r="J10" s="5"/>
      <c r="L10" s="13"/>
      <c r="M10" s="13"/>
    </row>
    <row r="11" ht="23" customHeight="1" spans="1:13">
      <c r="A11" s="4">
        <v>8</v>
      </c>
      <c r="B11" s="4" t="s">
        <v>32</v>
      </c>
      <c r="C11" s="4" t="s">
        <v>33</v>
      </c>
      <c r="D11" s="4" t="s">
        <v>14</v>
      </c>
      <c r="E11" s="4">
        <v>1</v>
      </c>
      <c r="F11" s="4" t="s">
        <v>34</v>
      </c>
      <c r="G11" s="5"/>
      <c r="H11" s="5"/>
      <c r="I11" s="15" t="str">
        <f>_xlfn.DISPIMG("ID_82009978B58549D78FC70BD9EAFD38B7",1)</f>
        <v>=DISPIMG("ID_82009978B58549D78FC70BD9EAFD38B7",1)</v>
      </c>
      <c r="J11" s="5"/>
      <c r="L11" s="13"/>
      <c r="M11" s="13"/>
    </row>
    <row r="12" ht="23" customHeight="1" spans="1:13">
      <c r="A12" s="4">
        <v>9</v>
      </c>
      <c r="B12" s="4" t="s">
        <v>35</v>
      </c>
      <c r="C12" s="4" t="s">
        <v>36</v>
      </c>
      <c r="D12" s="4" t="s">
        <v>14</v>
      </c>
      <c r="E12" s="4">
        <v>8</v>
      </c>
      <c r="F12" s="4" t="s">
        <v>37</v>
      </c>
      <c r="G12" s="5"/>
      <c r="H12" s="5"/>
      <c r="I12" s="15" t="str">
        <f>_xlfn.DISPIMG("ID_FE3FB72BCC3B4591B73F4BAF6653EB0E",1)</f>
        <v>=DISPIMG("ID_FE3FB72BCC3B4591B73F4BAF6653EB0E",1)</v>
      </c>
      <c r="J12" s="5"/>
      <c r="L12" s="13"/>
      <c r="M12" s="13"/>
    </row>
    <row r="13" ht="23" customHeight="1" spans="1:13">
      <c r="A13" s="4">
        <v>10</v>
      </c>
      <c r="B13" s="4" t="s">
        <v>38</v>
      </c>
      <c r="C13" s="4" t="s">
        <v>39</v>
      </c>
      <c r="D13" s="4" t="s">
        <v>40</v>
      </c>
      <c r="E13" s="4">
        <v>2</v>
      </c>
      <c r="F13" s="4" t="s">
        <v>41</v>
      </c>
      <c r="G13" s="5"/>
      <c r="H13" s="5"/>
      <c r="I13" s="15" t="str">
        <f>_xlfn.DISPIMG("ID_86485A8F6C584C2E8673E249D5907C62",1)</f>
        <v>=DISPIMG("ID_86485A8F6C584C2E8673E249D5907C62",1)</v>
      </c>
      <c r="J13" s="5"/>
      <c r="L13" s="13"/>
      <c r="M13" s="13"/>
    </row>
    <row r="14" ht="23" customHeight="1" spans="1:13">
      <c r="A14" s="4">
        <v>11</v>
      </c>
      <c r="B14" s="4" t="s">
        <v>38</v>
      </c>
      <c r="C14" s="4" t="s">
        <v>42</v>
      </c>
      <c r="D14" s="4" t="s">
        <v>40</v>
      </c>
      <c r="E14" s="4">
        <v>1</v>
      </c>
      <c r="F14" s="4" t="s">
        <v>43</v>
      </c>
      <c r="G14" s="5"/>
      <c r="H14" s="5"/>
      <c r="I14" s="15" t="str">
        <f>_xlfn.DISPIMG("ID_A49C6E5CEE8B4225AD29EF4E7B49422D",1)</f>
        <v>=DISPIMG("ID_A49C6E5CEE8B4225AD29EF4E7B49422D",1)</v>
      </c>
      <c r="J14" s="5"/>
      <c r="L14" s="13"/>
      <c r="M14" s="13"/>
    </row>
    <row r="15" ht="23" customHeight="1" spans="1:13">
      <c r="A15" s="4">
        <v>12</v>
      </c>
      <c r="B15" s="4" t="s">
        <v>44</v>
      </c>
      <c r="C15" s="4" t="s">
        <v>45</v>
      </c>
      <c r="D15" s="4" t="s">
        <v>14</v>
      </c>
      <c r="E15" s="4">
        <v>5</v>
      </c>
      <c r="F15" s="4" t="s">
        <v>23</v>
      </c>
      <c r="G15" s="5"/>
      <c r="H15" s="5"/>
      <c r="I15" s="15" t="str">
        <f>_xlfn.DISPIMG("ID_04E5BA129453486EA0AF1396DABC06F3",1)</f>
        <v>=DISPIMG("ID_04E5BA129453486EA0AF1396DABC06F3",1)</v>
      </c>
      <c r="J15" s="5"/>
      <c r="L15" s="13"/>
      <c r="M15" s="13"/>
    </row>
    <row r="16" ht="23" customHeight="1" spans="1:13">
      <c r="A16" s="4">
        <v>13</v>
      </c>
      <c r="B16" s="4" t="s">
        <v>46</v>
      </c>
      <c r="C16" s="4" t="s">
        <v>47</v>
      </c>
      <c r="D16" s="4" t="s">
        <v>14</v>
      </c>
      <c r="E16" s="4">
        <v>1</v>
      </c>
      <c r="F16" s="4" t="s">
        <v>48</v>
      </c>
      <c r="G16" s="5"/>
      <c r="H16" s="5"/>
      <c r="I16" s="15" t="str">
        <f>_xlfn.DISPIMG("ID_D941AE0C3D1546FA830B648723D87905",1)</f>
        <v>=DISPIMG("ID_D941AE0C3D1546FA830B648723D87905",1)</v>
      </c>
      <c r="J16" s="5"/>
      <c r="L16" s="13"/>
      <c r="M16" s="13"/>
    </row>
    <row r="17" ht="23" customHeight="1" spans="1:13">
      <c r="A17" s="4">
        <v>14</v>
      </c>
      <c r="B17" s="4" t="s">
        <v>49</v>
      </c>
      <c r="C17" s="4" t="s">
        <v>50</v>
      </c>
      <c r="D17" s="4" t="s">
        <v>51</v>
      </c>
      <c r="E17" s="4">
        <v>1000</v>
      </c>
      <c r="F17" s="4" t="s">
        <v>52</v>
      </c>
      <c r="G17" s="5"/>
      <c r="H17" s="5"/>
      <c r="I17" s="15"/>
      <c r="J17" s="5"/>
      <c r="L17" s="13"/>
      <c r="M17" s="13"/>
    </row>
    <row r="18" ht="23" customHeight="1" spans="1:13">
      <c r="A18" s="4">
        <v>15</v>
      </c>
      <c r="B18" s="4" t="s">
        <v>53</v>
      </c>
      <c r="C18" s="4" t="s">
        <v>54</v>
      </c>
      <c r="D18" s="4" t="s">
        <v>51</v>
      </c>
      <c r="E18" s="4">
        <v>300</v>
      </c>
      <c r="F18" s="4" t="s">
        <v>55</v>
      </c>
      <c r="G18" s="5"/>
      <c r="H18" s="5"/>
      <c r="I18" s="15"/>
      <c r="J18" s="5"/>
      <c r="L18" s="13"/>
      <c r="M18" s="13"/>
    </row>
    <row r="19" ht="23" customHeight="1" spans="1:13">
      <c r="A19" s="4">
        <v>16</v>
      </c>
      <c r="B19" s="4" t="s">
        <v>56</v>
      </c>
      <c r="C19" s="4" t="s">
        <v>57</v>
      </c>
      <c r="D19" s="4" t="s">
        <v>51</v>
      </c>
      <c r="E19" s="4">
        <v>500</v>
      </c>
      <c r="F19" s="4" t="s">
        <v>52</v>
      </c>
      <c r="G19" s="5"/>
      <c r="H19" s="5"/>
      <c r="I19" s="15"/>
      <c r="J19" s="5"/>
      <c r="L19" s="13"/>
      <c r="M19" s="13"/>
    </row>
    <row r="20" ht="23" customHeight="1" spans="1:13">
      <c r="A20" s="4">
        <v>17</v>
      </c>
      <c r="B20" s="4" t="s">
        <v>58</v>
      </c>
      <c r="C20" s="4"/>
      <c r="D20" s="4" t="s">
        <v>29</v>
      </c>
      <c r="E20" s="4">
        <v>50</v>
      </c>
      <c r="F20" s="4" t="s">
        <v>59</v>
      </c>
      <c r="G20" s="5"/>
      <c r="H20" s="5"/>
      <c r="I20" s="15"/>
      <c r="J20" s="5"/>
      <c r="L20" s="13"/>
      <c r="M20" s="13"/>
    </row>
    <row r="21" ht="23" customHeight="1" spans="1:13">
      <c r="A21" s="4">
        <v>18</v>
      </c>
      <c r="B21" s="4" t="s">
        <v>60</v>
      </c>
      <c r="C21" s="4" t="s">
        <v>61</v>
      </c>
      <c r="D21" s="4" t="s">
        <v>14</v>
      </c>
      <c r="E21" s="4">
        <v>10</v>
      </c>
      <c r="F21" s="4" t="s">
        <v>62</v>
      </c>
      <c r="G21" s="5"/>
      <c r="H21" s="5"/>
      <c r="I21" s="15"/>
      <c r="J21" s="5"/>
      <c r="L21" s="13"/>
      <c r="M21" s="13"/>
    </row>
    <row r="22" ht="23" customHeight="1" spans="1:13">
      <c r="A22" s="4">
        <v>19</v>
      </c>
      <c r="B22" s="4" t="s">
        <v>63</v>
      </c>
      <c r="C22" s="4" t="s">
        <v>64</v>
      </c>
      <c r="D22" s="4" t="s">
        <v>51</v>
      </c>
      <c r="E22" s="4">
        <v>100</v>
      </c>
      <c r="F22" s="4" t="s">
        <v>65</v>
      </c>
      <c r="G22" s="5"/>
      <c r="H22" s="5"/>
      <c r="I22" s="15"/>
      <c r="J22" s="5"/>
      <c r="L22" s="13"/>
      <c r="M22" s="13"/>
    </row>
    <row r="23" ht="23" customHeight="1" spans="1:13">
      <c r="A23" s="4">
        <v>20</v>
      </c>
      <c r="B23" s="4" t="s">
        <v>66</v>
      </c>
      <c r="C23" s="4" t="s">
        <v>67</v>
      </c>
      <c r="D23" s="4" t="s">
        <v>14</v>
      </c>
      <c r="E23" s="4">
        <v>20</v>
      </c>
      <c r="F23" s="4" t="s">
        <v>68</v>
      </c>
      <c r="G23" s="5"/>
      <c r="H23" s="5"/>
      <c r="I23" s="15"/>
      <c r="J23" s="5"/>
      <c r="L23" s="13"/>
      <c r="M23" s="13"/>
    </row>
    <row r="24" ht="23" customHeight="1" spans="1:13">
      <c r="A24" s="4">
        <v>21</v>
      </c>
      <c r="B24" s="4" t="s">
        <v>66</v>
      </c>
      <c r="C24" s="4" t="s">
        <v>69</v>
      </c>
      <c r="D24" s="4" t="s">
        <v>14</v>
      </c>
      <c r="E24" s="4">
        <v>50</v>
      </c>
      <c r="F24" s="4" t="s">
        <v>70</v>
      </c>
      <c r="G24" s="5"/>
      <c r="H24" s="5"/>
      <c r="I24" s="15"/>
      <c r="J24" s="5"/>
      <c r="L24" s="13"/>
      <c r="M24" s="13"/>
    </row>
    <row r="25" ht="23" customHeight="1" spans="1:13">
      <c r="A25" s="4">
        <v>22</v>
      </c>
      <c r="B25" s="4" t="s">
        <v>71</v>
      </c>
      <c r="C25" s="4" t="s">
        <v>72</v>
      </c>
      <c r="D25" s="4" t="s">
        <v>14</v>
      </c>
      <c r="E25" s="4">
        <v>6</v>
      </c>
      <c r="F25" s="4" t="s">
        <v>73</v>
      </c>
      <c r="G25" s="5"/>
      <c r="H25" s="5"/>
      <c r="I25" s="15"/>
      <c r="J25" s="5"/>
      <c r="L25" s="13"/>
      <c r="M25" s="13"/>
    </row>
    <row r="26" ht="23" customHeight="1" spans="1:13">
      <c r="A26" s="4">
        <v>23</v>
      </c>
      <c r="B26" s="4" t="s">
        <v>74</v>
      </c>
      <c r="C26" s="4" t="s">
        <v>75</v>
      </c>
      <c r="D26" s="4" t="s">
        <v>14</v>
      </c>
      <c r="E26" s="4">
        <v>10</v>
      </c>
      <c r="F26" s="4" t="s">
        <v>76</v>
      </c>
      <c r="G26" s="5"/>
      <c r="H26" s="5"/>
      <c r="I26" s="15"/>
      <c r="J26" s="5"/>
      <c r="L26" s="13"/>
      <c r="M26" s="13"/>
    </row>
    <row r="27" ht="23" customHeight="1" spans="1:13">
      <c r="A27" s="4">
        <v>24</v>
      </c>
      <c r="B27" s="4" t="s">
        <v>74</v>
      </c>
      <c r="C27" s="4" t="s">
        <v>77</v>
      </c>
      <c r="D27" s="4" t="s">
        <v>14</v>
      </c>
      <c r="E27" s="4">
        <v>10</v>
      </c>
      <c r="F27" s="4" t="s">
        <v>76</v>
      </c>
      <c r="G27" s="5"/>
      <c r="H27" s="5"/>
      <c r="I27" s="15"/>
      <c r="J27" s="5"/>
      <c r="L27" s="13"/>
      <c r="M27" s="13"/>
    </row>
    <row r="28" ht="23" customHeight="1" spans="1:13">
      <c r="A28" s="4">
        <v>25</v>
      </c>
      <c r="B28" s="4" t="s">
        <v>78</v>
      </c>
      <c r="C28" s="4" t="s">
        <v>79</v>
      </c>
      <c r="D28" s="4" t="s">
        <v>14</v>
      </c>
      <c r="E28" s="4">
        <v>24</v>
      </c>
      <c r="F28" s="4" t="s">
        <v>80</v>
      </c>
      <c r="G28" s="5"/>
      <c r="H28" s="5"/>
      <c r="I28" s="15" t="str">
        <f>_xlfn.DISPIMG("ID_EDBD3CE5C5834CDF99E687B1BC515ACC",1)</f>
        <v>=DISPIMG("ID_EDBD3CE5C5834CDF99E687B1BC515ACC",1)</v>
      </c>
      <c r="J28" s="5"/>
      <c r="L28" s="13"/>
      <c r="M28" s="13"/>
    </row>
    <row r="29" ht="23" customHeight="1" spans="1:13">
      <c r="A29" s="4">
        <v>26</v>
      </c>
      <c r="B29" s="4" t="s">
        <v>81</v>
      </c>
      <c r="C29" s="4" t="s">
        <v>82</v>
      </c>
      <c r="D29" s="4" t="s">
        <v>83</v>
      </c>
      <c r="E29" s="4">
        <v>10</v>
      </c>
      <c r="F29" s="4" t="s">
        <v>84</v>
      </c>
      <c r="G29" s="5"/>
      <c r="H29" s="5"/>
      <c r="I29" s="15"/>
      <c r="J29" s="5"/>
      <c r="L29" s="13"/>
      <c r="M29" s="13"/>
    </row>
    <row r="30" ht="23" customHeight="1" spans="1:13">
      <c r="A30" s="4">
        <v>27</v>
      </c>
      <c r="B30" s="4" t="s">
        <v>81</v>
      </c>
      <c r="C30" s="4" t="s">
        <v>85</v>
      </c>
      <c r="D30" s="4" t="s">
        <v>83</v>
      </c>
      <c r="E30" s="4">
        <v>10</v>
      </c>
      <c r="F30" s="4" t="s">
        <v>84</v>
      </c>
      <c r="G30" s="5"/>
      <c r="H30" s="5"/>
      <c r="I30" s="15"/>
      <c r="J30" s="5"/>
      <c r="L30" s="13"/>
      <c r="M30" s="13"/>
    </row>
    <row r="31" ht="23" customHeight="1" spans="1:13">
      <c r="A31" s="4">
        <v>28</v>
      </c>
      <c r="B31" s="4" t="s">
        <v>86</v>
      </c>
      <c r="C31" s="4" t="s">
        <v>87</v>
      </c>
      <c r="D31" s="4" t="s">
        <v>88</v>
      </c>
      <c r="E31" s="4">
        <v>6</v>
      </c>
      <c r="F31" s="4" t="s">
        <v>89</v>
      </c>
      <c r="G31" s="5"/>
      <c r="H31" s="5"/>
      <c r="I31" s="15"/>
      <c r="J31" s="5"/>
      <c r="L31" s="13"/>
      <c r="M31" s="13"/>
    </row>
    <row r="32" ht="23" customHeight="1" spans="1:13">
      <c r="A32" s="4">
        <v>29</v>
      </c>
      <c r="B32" s="4" t="s">
        <v>90</v>
      </c>
      <c r="C32" s="4" t="s">
        <v>91</v>
      </c>
      <c r="D32" s="4" t="s">
        <v>40</v>
      </c>
      <c r="E32" s="4">
        <v>4</v>
      </c>
      <c r="F32" s="4" t="s">
        <v>92</v>
      </c>
      <c r="G32" s="5"/>
      <c r="H32" s="5"/>
      <c r="I32" s="15"/>
      <c r="J32" s="5"/>
      <c r="L32" s="13"/>
      <c r="M32" s="13"/>
    </row>
    <row r="33" ht="23" customHeight="1" spans="1:13">
      <c r="A33" s="4">
        <v>30</v>
      </c>
      <c r="B33" s="4" t="s">
        <v>93</v>
      </c>
      <c r="C33" s="4"/>
      <c r="D33" s="4" t="s">
        <v>94</v>
      </c>
      <c r="E33" s="4">
        <v>50</v>
      </c>
      <c r="F33" s="4" t="s">
        <v>95</v>
      </c>
      <c r="G33" s="5"/>
      <c r="H33" s="5"/>
      <c r="I33" s="15"/>
      <c r="J33" s="5"/>
      <c r="L33" s="13"/>
      <c r="M33" s="13"/>
    </row>
    <row r="34" ht="23" customHeight="1" spans="1:13">
      <c r="A34" s="4">
        <v>31</v>
      </c>
      <c r="B34" s="4" t="s">
        <v>96</v>
      </c>
      <c r="C34" s="4" t="s">
        <v>97</v>
      </c>
      <c r="D34" s="4" t="s">
        <v>98</v>
      </c>
      <c r="E34" s="4">
        <v>10</v>
      </c>
      <c r="F34" s="4" t="s">
        <v>99</v>
      </c>
      <c r="G34" s="5"/>
      <c r="H34" s="5"/>
      <c r="I34" s="15" t="str">
        <f>_xlfn.DISPIMG("ID_4786E7FB66BF4901A21AC62E5A220E1C",1)</f>
        <v>=DISPIMG("ID_4786E7FB66BF4901A21AC62E5A220E1C",1)</v>
      </c>
      <c r="J34" s="5"/>
      <c r="L34" s="13"/>
      <c r="M34" s="13"/>
    </row>
    <row r="35" ht="23" customHeight="1" spans="1:13">
      <c r="A35" s="4">
        <v>32</v>
      </c>
      <c r="B35" s="4" t="s">
        <v>100</v>
      </c>
      <c r="C35" s="4" t="s">
        <v>101</v>
      </c>
      <c r="D35" s="4" t="s">
        <v>88</v>
      </c>
      <c r="E35" s="4">
        <v>3</v>
      </c>
      <c r="F35" s="4" t="s">
        <v>102</v>
      </c>
      <c r="G35" s="5"/>
      <c r="H35" s="5"/>
      <c r="I35" s="15"/>
      <c r="J35" s="5"/>
      <c r="L35" s="13"/>
      <c r="M35" s="13"/>
    </row>
    <row r="36" ht="23" customHeight="1" spans="1:13">
      <c r="A36" s="4">
        <v>33</v>
      </c>
      <c r="B36" s="4" t="s">
        <v>103</v>
      </c>
      <c r="C36" s="4" t="s">
        <v>104</v>
      </c>
      <c r="D36" s="4" t="s">
        <v>105</v>
      </c>
      <c r="E36" s="4">
        <v>10</v>
      </c>
      <c r="F36" s="4" t="s">
        <v>106</v>
      </c>
      <c r="G36" s="5"/>
      <c r="H36" s="5"/>
      <c r="I36" s="6"/>
      <c r="J36" s="5"/>
      <c r="L36" s="13"/>
      <c r="M36" s="13"/>
    </row>
    <row r="37" ht="23" customHeight="1" spans="1:13">
      <c r="A37" s="4">
        <v>34</v>
      </c>
      <c r="B37" s="4" t="s">
        <v>107</v>
      </c>
      <c r="C37" s="4" t="s">
        <v>108</v>
      </c>
      <c r="D37" s="4" t="s">
        <v>88</v>
      </c>
      <c r="E37" s="4">
        <v>2</v>
      </c>
      <c r="F37" s="4" t="s">
        <v>109</v>
      </c>
      <c r="G37" s="5"/>
      <c r="H37" s="5"/>
      <c r="I37" s="6" t="str">
        <f>_xlfn.DISPIMG("ID_AB583CB50CA240B7A0F1888315C437B0",1)</f>
        <v>=DISPIMG("ID_AB583CB50CA240B7A0F1888315C437B0",1)</v>
      </c>
      <c r="J37" s="5"/>
      <c r="L37" s="13"/>
      <c r="M37" s="13"/>
    </row>
    <row r="38" ht="23" customHeight="1" spans="1:13">
      <c r="A38" s="4">
        <v>35</v>
      </c>
      <c r="B38" s="4" t="s">
        <v>110</v>
      </c>
      <c r="C38" s="4" t="s">
        <v>111</v>
      </c>
      <c r="D38" s="4" t="s">
        <v>88</v>
      </c>
      <c r="E38" s="4">
        <v>1</v>
      </c>
      <c r="F38" s="4" t="s">
        <v>95</v>
      </c>
      <c r="G38" s="5"/>
      <c r="H38" s="5"/>
      <c r="I38" s="6" t="str">
        <f>_xlfn.DISPIMG("ID_53894B85BC79447EB36FBC5BFF02452C",1)</f>
        <v>=DISPIMG("ID_53894B85BC79447EB36FBC5BFF02452C",1)</v>
      </c>
      <c r="J38" s="5"/>
      <c r="L38" s="13"/>
      <c r="M38" s="13"/>
    </row>
    <row r="39" ht="23" customHeight="1" spans="1:13">
      <c r="A39" s="4">
        <v>36</v>
      </c>
      <c r="B39" s="4" t="s">
        <v>112</v>
      </c>
      <c r="C39" s="4" t="s">
        <v>113</v>
      </c>
      <c r="D39" s="4" t="s">
        <v>14</v>
      </c>
      <c r="E39" s="4">
        <v>6</v>
      </c>
      <c r="F39" s="4" t="s">
        <v>114</v>
      </c>
      <c r="G39" s="5"/>
      <c r="H39" s="5"/>
      <c r="I39" s="6" t="str">
        <f>_xlfn.DISPIMG("ID_FAA8C5B1B2A8463A85A66ED3A838C8C6",1)</f>
        <v>=DISPIMG("ID_FAA8C5B1B2A8463A85A66ED3A838C8C6",1)</v>
      </c>
      <c r="J39" s="5"/>
      <c r="L39" s="13"/>
      <c r="M39" s="13"/>
    </row>
    <row r="40" ht="23" customHeight="1" spans="1:13">
      <c r="A40" s="4">
        <v>37</v>
      </c>
      <c r="B40" s="4" t="s">
        <v>115</v>
      </c>
      <c r="C40" s="4" t="s">
        <v>116</v>
      </c>
      <c r="D40" s="4" t="s">
        <v>88</v>
      </c>
      <c r="E40" s="4">
        <v>3</v>
      </c>
      <c r="F40" s="4" t="s">
        <v>117</v>
      </c>
      <c r="G40" s="5"/>
      <c r="H40" s="5"/>
      <c r="I40" s="6"/>
      <c r="J40" s="5"/>
      <c r="L40" s="13"/>
      <c r="M40" s="13"/>
    </row>
    <row r="41" ht="23" customHeight="1" spans="1:13">
      <c r="A41" s="4">
        <v>38</v>
      </c>
      <c r="B41" s="4" t="s">
        <v>118</v>
      </c>
      <c r="C41" s="4" t="s">
        <v>119</v>
      </c>
      <c r="D41" s="4" t="s">
        <v>14</v>
      </c>
      <c r="E41" s="4">
        <v>1</v>
      </c>
      <c r="F41" s="4" t="s">
        <v>120</v>
      </c>
      <c r="G41" s="5"/>
      <c r="H41" s="5"/>
      <c r="I41" s="6" t="str">
        <f>_xlfn.DISPIMG("ID_4113AC0E79854DCFB5B2C360E0E77E8B",1)</f>
        <v>=DISPIMG("ID_4113AC0E79854DCFB5B2C360E0E77E8B",1)</v>
      </c>
      <c r="J41" s="5"/>
      <c r="L41" s="13"/>
      <c r="M41" s="13"/>
    </row>
    <row r="42" ht="23" customHeight="1" spans="1:13">
      <c r="A42" s="4">
        <v>39</v>
      </c>
      <c r="B42" s="4" t="s">
        <v>118</v>
      </c>
      <c r="C42" s="4" t="s">
        <v>121</v>
      </c>
      <c r="D42" s="4" t="s">
        <v>14</v>
      </c>
      <c r="E42" s="4">
        <v>3</v>
      </c>
      <c r="F42" s="4" t="s">
        <v>122</v>
      </c>
      <c r="G42" s="5"/>
      <c r="H42" s="5"/>
      <c r="I42" s="6"/>
      <c r="J42" s="5"/>
      <c r="L42" s="13"/>
      <c r="M42" s="13"/>
    </row>
    <row r="43" ht="23" customHeight="1" spans="1:13">
      <c r="A43" s="4">
        <v>40</v>
      </c>
      <c r="B43" s="4" t="s">
        <v>123</v>
      </c>
      <c r="C43" s="4" t="s">
        <v>124</v>
      </c>
      <c r="D43" s="4" t="s">
        <v>40</v>
      </c>
      <c r="E43" s="4">
        <v>6</v>
      </c>
      <c r="F43" s="4" t="s">
        <v>125</v>
      </c>
      <c r="G43" s="5"/>
      <c r="H43" s="5"/>
      <c r="I43" s="6"/>
      <c r="J43" s="5"/>
      <c r="L43" s="13"/>
      <c r="M43" s="13"/>
    </row>
    <row r="44" ht="23" customHeight="1" spans="1:13">
      <c r="A44" s="4">
        <v>41</v>
      </c>
      <c r="B44" s="4" t="s">
        <v>126</v>
      </c>
      <c r="C44" s="4" t="s">
        <v>127</v>
      </c>
      <c r="D44" s="4" t="s">
        <v>14</v>
      </c>
      <c r="E44" s="4">
        <v>6</v>
      </c>
      <c r="F44" s="4" t="s">
        <v>128</v>
      </c>
      <c r="G44" s="6"/>
      <c r="H44" s="5"/>
      <c r="I44" s="5"/>
      <c r="J44" s="5"/>
      <c r="L44" s="13"/>
      <c r="M44" s="13"/>
    </row>
    <row r="45" ht="23" customHeight="1" spans="1:13">
      <c r="A45" s="4">
        <v>42</v>
      </c>
      <c r="B45" s="4" t="s">
        <v>129</v>
      </c>
      <c r="C45" s="4" t="s">
        <v>130</v>
      </c>
      <c r="D45" s="4" t="s">
        <v>131</v>
      </c>
      <c r="E45" s="4">
        <v>5</v>
      </c>
      <c r="F45" s="4" t="s">
        <v>132</v>
      </c>
      <c r="G45" s="5"/>
      <c r="H45" s="5"/>
      <c r="I45" s="5"/>
      <c r="J45" s="5"/>
      <c r="L45" s="13"/>
      <c r="M45" s="13"/>
    </row>
    <row r="46" ht="23" customHeight="1" spans="1:13">
      <c r="A46" s="4">
        <v>43</v>
      </c>
      <c r="B46" s="4" t="s">
        <v>133</v>
      </c>
      <c r="C46" s="4" t="s">
        <v>134</v>
      </c>
      <c r="D46" s="4" t="s">
        <v>14</v>
      </c>
      <c r="E46" s="4">
        <v>6</v>
      </c>
      <c r="F46" s="4" t="s">
        <v>135</v>
      </c>
      <c r="G46" s="5"/>
      <c r="H46" s="5"/>
      <c r="I46" s="5"/>
      <c r="J46" s="5"/>
      <c r="L46" s="13"/>
      <c r="M46" s="13"/>
    </row>
    <row r="47" ht="23" customHeight="1" spans="1:13">
      <c r="A47" s="4">
        <v>44</v>
      </c>
      <c r="B47" s="4" t="s">
        <v>136</v>
      </c>
      <c r="C47" s="4" t="s">
        <v>137</v>
      </c>
      <c r="D47" s="4" t="s">
        <v>14</v>
      </c>
      <c r="E47" s="4">
        <v>10</v>
      </c>
      <c r="F47" s="4" t="s">
        <v>138</v>
      </c>
      <c r="G47" s="5"/>
      <c r="H47" s="5"/>
      <c r="I47" s="5"/>
      <c r="J47" s="5"/>
      <c r="L47" s="13"/>
      <c r="M47" s="13"/>
    </row>
    <row r="48" ht="23" customHeight="1" spans="1:13">
      <c r="A48" s="4">
        <v>45</v>
      </c>
      <c r="B48" s="4" t="s">
        <v>136</v>
      </c>
      <c r="C48" s="4" t="s">
        <v>121</v>
      </c>
      <c r="D48" s="4" t="s">
        <v>14</v>
      </c>
      <c r="E48" s="4">
        <v>10</v>
      </c>
      <c r="F48" s="4" t="s">
        <v>138</v>
      </c>
      <c r="G48" s="5"/>
      <c r="H48" s="5"/>
      <c r="I48" s="5"/>
      <c r="J48" s="5"/>
      <c r="L48" s="13"/>
      <c r="M48" s="13"/>
    </row>
    <row r="49" ht="23" customHeight="1" spans="1:13">
      <c r="A49" s="4">
        <v>46</v>
      </c>
      <c r="B49" s="4" t="s">
        <v>136</v>
      </c>
      <c r="C49" s="4" t="s">
        <v>139</v>
      </c>
      <c r="D49" s="4" t="s">
        <v>14</v>
      </c>
      <c r="E49" s="4">
        <v>5</v>
      </c>
      <c r="F49" s="4" t="s">
        <v>138</v>
      </c>
      <c r="G49" s="7"/>
      <c r="H49" s="5"/>
      <c r="I49" s="5"/>
      <c r="J49" s="5"/>
      <c r="L49" s="13"/>
      <c r="M49" s="13"/>
    </row>
    <row r="50" ht="23" customHeight="1" spans="1:13">
      <c r="A50" s="8" t="s">
        <v>140</v>
      </c>
      <c r="B50" s="8"/>
      <c r="C50" s="8"/>
      <c r="D50" s="8"/>
      <c r="E50" s="8"/>
      <c r="F50" s="8"/>
      <c r="G50" s="8"/>
      <c r="H50" s="8"/>
      <c r="I50" s="8"/>
      <c r="J50" s="8"/>
      <c r="L50" s="13"/>
      <c r="M50" s="13"/>
    </row>
    <row r="51" ht="23" customHeight="1" spans="1:13">
      <c r="A51" s="9" t="s">
        <v>141</v>
      </c>
      <c r="B51" s="9"/>
      <c r="C51" s="9"/>
      <c r="D51" s="9"/>
      <c r="E51" s="9"/>
      <c r="F51" s="9"/>
      <c r="G51" s="9"/>
      <c r="H51" s="9"/>
      <c r="I51" s="9"/>
      <c r="J51" s="9"/>
      <c r="L51" s="13"/>
      <c r="M51" s="13"/>
    </row>
    <row r="52" ht="23" customHeight="1" spans="1:13">
      <c r="A52" s="10" t="s">
        <v>142</v>
      </c>
      <c r="B52" s="10"/>
      <c r="C52" s="10"/>
      <c r="D52" s="10"/>
      <c r="E52" s="10"/>
      <c r="F52" s="10"/>
      <c r="G52" s="10"/>
      <c r="H52" s="10"/>
      <c r="I52" s="10"/>
      <c r="J52" s="10"/>
      <c r="L52" s="13"/>
      <c r="M52" s="13"/>
    </row>
    <row r="53" ht="23" customHeight="1" spans="1:13">
      <c r="A53" s="10" t="s">
        <v>143</v>
      </c>
      <c r="B53" s="10"/>
      <c r="C53" s="10"/>
      <c r="D53" s="10"/>
      <c r="E53" s="10"/>
      <c r="F53" s="10"/>
      <c r="G53" s="10"/>
      <c r="H53" s="10"/>
      <c r="I53" s="10"/>
      <c r="J53" s="10"/>
      <c r="L53" s="13"/>
      <c r="M53" s="13"/>
    </row>
    <row r="54" ht="23" customHeight="1" spans="1:13">
      <c r="A54" s="10" t="s">
        <v>144</v>
      </c>
      <c r="B54" s="10"/>
      <c r="C54" s="10"/>
      <c r="D54" s="10"/>
      <c r="E54" s="10"/>
      <c r="F54" s="10"/>
      <c r="G54" s="10"/>
      <c r="H54" s="10"/>
      <c r="I54" s="10"/>
      <c r="J54" s="10"/>
      <c r="L54" s="13"/>
      <c r="M54" s="13"/>
    </row>
    <row r="55" ht="23" customHeight="1" spans="1:13">
      <c r="A55" s="10" t="s">
        <v>145</v>
      </c>
      <c r="B55" s="10"/>
      <c r="C55" s="10"/>
      <c r="D55" s="10"/>
      <c r="E55" s="10"/>
      <c r="F55" s="10"/>
      <c r="G55" s="10"/>
      <c r="H55" s="10"/>
      <c r="I55" s="10"/>
      <c r="J55" s="10"/>
      <c r="L55" s="13"/>
      <c r="M55" s="13"/>
    </row>
    <row r="56" ht="23" customHeight="1" spans="1:13">
      <c r="A56" s="10" t="s">
        <v>146</v>
      </c>
      <c r="B56" s="10"/>
      <c r="C56" s="10"/>
      <c r="D56" s="10"/>
      <c r="E56" s="10"/>
      <c r="F56" s="10"/>
      <c r="G56" s="10"/>
      <c r="H56" s="10"/>
      <c r="I56" s="10"/>
      <c r="J56" s="10"/>
      <c r="L56" s="13"/>
      <c r="M56" s="13"/>
    </row>
    <row r="57" ht="23" customHeight="1" spans="1:10">
      <c r="A57" s="10" t="s">
        <v>147</v>
      </c>
      <c r="B57" s="10"/>
      <c r="C57" s="10"/>
      <c r="D57" s="10"/>
      <c r="E57" s="10"/>
      <c r="F57" s="10"/>
      <c r="G57" s="10"/>
      <c r="H57" s="10"/>
      <c r="I57" s="10"/>
      <c r="J57" s="10"/>
    </row>
    <row r="58" ht="23" customHeight="1" spans="1:10">
      <c r="A58" s="11" t="s">
        <v>148</v>
      </c>
      <c r="B58" s="11"/>
      <c r="C58" s="11"/>
      <c r="D58" s="11"/>
      <c r="E58" s="11"/>
      <c r="F58" s="11"/>
      <c r="G58" s="11"/>
      <c r="H58" s="11"/>
      <c r="I58" s="11"/>
      <c r="J58" s="11"/>
    </row>
    <row r="59" ht="23" customHeight="1" spans="1:10">
      <c r="A59" s="12" t="s">
        <v>149</v>
      </c>
      <c r="B59" s="12"/>
      <c r="C59" s="12"/>
      <c r="D59" s="12"/>
      <c r="E59" s="12"/>
      <c r="F59" s="12"/>
      <c r="G59" s="12"/>
      <c r="H59" s="12"/>
      <c r="I59" s="12"/>
      <c r="J59" s="12"/>
    </row>
    <row r="60" ht="23" customHeight="1" spans="1:10">
      <c r="A60" s="12" t="s">
        <v>150</v>
      </c>
      <c r="B60" s="12"/>
      <c r="C60" s="12"/>
      <c r="D60" s="12"/>
      <c r="E60" s="12"/>
      <c r="F60" s="12"/>
      <c r="G60" s="12"/>
      <c r="H60" s="12"/>
      <c r="I60" s="12"/>
      <c r="J60" s="12"/>
    </row>
    <row r="61" ht="23" customHeight="1" spans="1:10">
      <c r="A61" s="12" t="s">
        <v>151</v>
      </c>
      <c r="B61" s="12"/>
      <c r="C61" s="12"/>
      <c r="D61" s="12"/>
      <c r="E61" s="12"/>
      <c r="F61" s="12"/>
      <c r="G61" s="12"/>
      <c r="H61" s="12"/>
      <c r="I61" s="12"/>
      <c r="J61" s="12"/>
    </row>
    <row r="62" ht="23" customHeight="1" spans="1:10">
      <c r="A62" s="12" t="s">
        <v>152</v>
      </c>
      <c r="B62" s="12"/>
      <c r="C62" s="12"/>
      <c r="D62" s="12"/>
      <c r="E62" s="12"/>
      <c r="F62" s="12"/>
      <c r="G62" s="12"/>
      <c r="H62" s="12"/>
      <c r="I62" s="12"/>
      <c r="J62" s="12"/>
    </row>
    <row r="63" ht="23" customHeight="1" spans="1:10">
      <c r="A63" s="12" t="s">
        <v>153</v>
      </c>
      <c r="B63" s="12"/>
      <c r="C63" s="12"/>
      <c r="D63" s="12"/>
      <c r="E63" s="12"/>
      <c r="F63" s="12"/>
      <c r="G63" s="12"/>
      <c r="H63" s="12"/>
      <c r="I63" s="12"/>
      <c r="J63" s="12"/>
    </row>
  </sheetData>
  <mergeCells count="16">
    <mergeCell ref="A1:J1"/>
    <mergeCell ref="A2:J2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62:J62"/>
    <mergeCell ref="A63:J6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2026-04-01T09:18:45Z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